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240" yWindow="30" windowWidth="15480" windowHeight="10110"/>
  </bookViews>
  <sheets>
    <sheet name="Лист1" sheetId="1" r:id="rId1"/>
    <sheet name="XLR_NoRangeSheet" sheetId="2" state="veryHidden" r:id="rId2"/>
  </sheets>
  <definedNames>
    <definedName name="Query1">Лист1!$A$7:$K$10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Лист1!$A$16:$K$16</definedName>
    <definedName name="XLR_ERRNAMESTR" hidden="1">XLR_NoRangeSheet!$B$5</definedName>
    <definedName name="XLR_VERSION" hidden="1">XLR_NoRangeSheet!$A$5</definedName>
  </definedNames>
  <calcPr calcId="145621"/>
</workbook>
</file>

<file path=xl/calcChain.xml><?xml version="1.0" encoding="utf-8"?>
<calcChain xmlns="http://schemas.openxmlformats.org/spreadsheetml/2006/main">
  <c r="J8" i="1"/>
  <c r="J9"/>
  <c r="J7"/>
  <c r="J10" s="1"/>
  <c r="I10"/>
  <c r="J11" s="1"/>
  <c r="B5" i="2"/>
</calcChain>
</file>

<file path=xl/sharedStrings.xml><?xml version="1.0" encoding="utf-8"?>
<sst xmlns="http://schemas.openxmlformats.org/spreadsheetml/2006/main" count="54" uniqueCount="47">
  <si>
    <t>№ п.п.</t>
  </si>
  <si>
    <t>Описание</t>
  </si>
  <si>
    <t>ЛОТ №</t>
  </si>
  <si>
    <t>Объем может быть изменен на 30% без изменения стоимости единицы</t>
  </si>
  <si>
    <t>Особые условия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</si>
  <si>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</si>
  <si>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</si>
  <si>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Количество</t>
  </si>
  <si>
    <t>2 кв.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</si>
  <si>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</si>
  <si>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</si>
  <si>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</si>
  <si>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Приложение 1</t>
  </si>
  <si>
    <t>Итого</t>
  </si>
  <si>
    <t>Наименование товара</t>
  </si>
  <si>
    <t>Сумма в том числе НДС, включая стоимость тары и доставку, рубли РФ</t>
  </si>
  <si>
    <t>4.2, Developer  (build 122-D7)</t>
  </si>
  <si>
    <t>Query2</t>
  </si>
  <si>
    <t xml:space="preserve"> г.УФА, . д.autoserver_PROXY</t>
  </si>
  <si>
    <t>Поставка видеокамер для облачного видеонаблюдения</t>
  </si>
  <si>
    <t>, тел. , эл.почта:</t>
  </si>
  <si>
    <t/>
  </si>
  <si>
    <t>Апрель 2014</t>
  </si>
  <si>
    <t>Бадьина Лилия Альбертовна</t>
  </si>
  <si>
    <t>(347)221-57-43</t>
  </si>
  <si>
    <t>ВИДЕОКАМЕРА - IP HIK VISION DS-2CD2412F-IW</t>
  </si>
  <si>
    <t>шт</t>
  </si>
  <si>
    <t>ВИДЕОКАМЕРА - IP HIK VISION DS-2CD2012-I</t>
  </si>
  <si>
    <t>ВИДЕОКАМЕРА - IP D-LINK DCS-942L</t>
  </si>
  <si>
    <t>OPEX</t>
  </si>
  <si>
    <t>1 апреля 2014г</t>
  </si>
  <si>
    <t>Поставщик обязан предоставить вместе с Товаром следующие сопроводительные документы:
1) Паспорт ;
2) Техническое описание поставляемого Товара;
3) Инструкция на русском языке;
4) Сертификат соответствия стандартам РФ;                                                                                                                                                                                                                                                                                                     5) Гарантия на данное оборудование не менее 1 года.</t>
  </si>
  <si>
    <t>Срок поставки</t>
  </si>
  <si>
    <t>Транспортировка товара</t>
  </si>
  <si>
    <r>
      <t>Предельная стоимость лота составляет _</t>
    </r>
    <r>
      <rPr>
        <b/>
        <u/>
        <sz val="11"/>
        <color theme="1"/>
        <rFont val="Calibri"/>
        <family val="2"/>
        <charset val="204"/>
        <scheme val="minor"/>
      </rPr>
      <t>1 244 900_</t>
    </r>
    <r>
      <rPr>
        <b/>
        <sz val="11"/>
        <color theme="1"/>
        <rFont val="Calibri"/>
        <family val="2"/>
        <charset val="204"/>
        <scheme val="minor"/>
      </rPr>
      <t xml:space="preserve">  руб. (с НДС)</t>
    </r>
  </si>
  <si>
    <t>Место доставки</t>
  </si>
  <si>
    <t>Начальник ОР Тимофеев И. А., тел. 8-347-221-54-78, Timofeev@bashtel.ru</t>
  </si>
  <si>
    <t>Контактное лицо по тех. вопросам</t>
  </si>
  <si>
    <t>Куратор</t>
  </si>
  <si>
    <t>Начальник ОР</t>
  </si>
  <si>
    <t>Тимофеев И. А.</t>
  </si>
  <si>
    <t>Eд. изм</t>
  </si>
  <si>
    <t>IP-камера с поддержкой сервиса ivideon. 1.3Мп Компактная IP-камера день/ночь с Wi-fi, фиксированный объектив 4мм, 2.8мм (6мм опция), видео H.264/MPEG-4 с разрешением 1280х960 25к/с, поток 32кб/с-16Мб/с, DualStream, DWDR, 3D DNR, BLC, PIR-датчик, ИК-подсветка до 10м, слот для SD/SDHC/SDXC до 64 Гб, Тревожный вход/выход, Аудио вход/выход, -30С +60С, 12В/PoE</t>
  </si>
  <si>
    <t>IP-камера с поддержкой сервиса ivideon. 1,3Мп Уличная мини IP-камера день/ночь IP66 (от -40°C до +60°C ), фиксированный объектив 4мм @F1.2 (6мм, 12мм, 16мм опц.); 1/3'' CMOS, видео с разрешением 1280x960-25к/с, 1280x720-25к/с, 0.01Люкс @ F1.2, 0 Люкс с ИК; поток 32кб/с -16Мб/с, DualStream, питание 12В/PoE. ИК-подсветка до 30м</t>
  </si>
  <si>
    <t>IP-камера с поддержкой сервиса ivideon. Разрешение видео 640 x 480, 320 x 240,160 x 120 до 30 кадров/с. С Wi-fi. Линза 
Фокусное: 3.15 мм, F2.8 Сенсор 1/5 дюймовый CMOS-сенсор VGA Минимальное освещение 1 lux @ F2.8 с ИК-подсветкой Углы обзора 
• По горизонтали: 45.3°
 • По вертикали: 34.5°
• По диагонали: 54.9°
 Цифровое увеличение
 До 4x
Подсветка
Инфракрасная подсветка: дальность освещения до 5 метров</t>
  </si>
  <si>
    <t>Республика Башкортостан,  г. Уфа, ул. Каспийская, 14  ОАО "Башинформсвязь". Контактные лица: зав. складом Иксанова Флюра Сагитовна - тел. 8-905-352-77-79,                                                               зав. складом Сазонова Надежда Алексеевна - тел. 8-347-274-62-12, зав. складом Подгорная Резида Рифгатовна - тел. 8-917-759-60-83</t>
  </si>
  <si>
    <t xml:space="preserve"> 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</si>
</sst>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u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.5"/>
      <name val="Times New Roman"/>
      <family val="1"/>
      <charset val="204"/>
    </font>
    <font>
      <b/>
      <sz val="10.5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5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2" xfId="0" applyBorder="1" applyAlignment="1">
      <alignment vertical="top" wrapText="1"/>
    </xf>
    <xf numFmtId="0" fontId="0" fillId="0" borderId="2" xfId="0" applyBorder="1"/>
    <xf numFmtId="0" fontId="0" fillId="0" borderId="1" xfId="0" applyBorder="1"/>
    <xf numFmtId="0" fontId="2" fillId="0" borderId="0" xfId="0" applyFont="1"/>
    <xf numFmtId="0" fontId="0" fillId="0" borderId="0" xfId="0" applyAlignment="1">
      <alignment horizontal="right"/>
    </xf>
    <xf numFmtId="0" fontId="0" fillId="0" borderId="4" xfId="0" applyBorder="1"/>
    <xf numFmtId="0" fontId="0" fillId="0" borderId="4" xfId="0" applyBorder="1" applyAlignment="1">
      <alignment vertical="top" wrapText="1"/>
    </xf>
    <xf numFmtId="0" fontId="0" fillId="0" borderId="0" xfId="0" applyBorder="1"/>
    <xf numFmtId="0" fontId="0" fillId="0" borderId="0" xfId="0" quotePrefix="1"/>
    <xf numFmtId="49" fontId="0" fillId="0" borderId="0" xfId="0" applyNumberFormat="1"/>
    <xf numFmtId="165" fontId="0" fillId="0" borderId="1" xfId="0" applyNumberFormat="1" applyBorder="1"/>
    <xf numFmtId="164" fontId="0" fillId="0" borderId="3" xfId="0" applyNumberFormat="1" applyBorder="1"/>
    <xf numFmtId="164" fontId="0" fillId="0" borderId="1" xfId="0" applyNumberFormat="1" applyBorder="1" applyAlignment="1">
      <alignment horizontal="right" vertical="top"/>
    </xf>
    <xf numFmtId="0" fontId="5" fillId="0" borderId="0" xfId="1" applyFont="1" applyFill="1" applyBorder="1" applyAlignment="1">
      <alignment vertical="top" wrapText="1"/>
    </xf>
    <xf numFmtId="0" fontId="6" fillId="0" borderId="0" xfId="1" applyFont="1" applyFill="1" applyBorder="1" applyAlignment="1">
      <alignment horizontal="left" vertical="top" wrapText="1"/>
    </xf>
    <xf numFmtId="0" fontId="6" fillId="0" borderId="0" xfId="0" applyFont="1" applyBorder="1" applyAlignment="1">
      <alignment horizontal="left" vertical="center" wrapText="1"/>
    </xf>
    <xf numFmtId="0" fontId="10" fillId="0" borderId="5" xfId="1" applyFont="1" applyBorder="1" applyAlignment="1">
      <alignment vertical="center"/>
    </xf>
    <xf numFmtId="0" fontId="10" fillId="0" borderId="1" xfId="1" applyFont="1" applyBorder="1" applyAlignment="1">
      <alignment vertical="center"/>
    </xf>
    <xf numFmtId="0" fontId="0" fillId="0" borderId="0" xfId="0" applyAlignment="1">
      <alignment horizontal="center"/>
    </xf>
    <xf numFmtId="0" fontId="10" fillId="0" borderId="1" xfId="0" applyFont="1" applyBorder="1" applyAlignment="1">
      <alignment horizontal="left" vertical="center"/>
    </xf>
    <xf numFmtId="0" fontId="12" fillId="0" borderId="1" xfId="1" applyFont="1" applyFill="1" applyBorder="1" applyAlignment="1">
      <alignment horizontal="left" vertical="top" wrapText="1"/>
    </xf>
    <xf numFmtId="0" fontId="1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9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/>
    </xf>
    <xf numFmtId="0" fontId="11" fillId="0" borderId="5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10" fillId="0" borderId="1" xfId="1" applyFont="1" applyBorder="1" applyAlignment="1">
      <alignment horizontal="left" vertical="center"/>
    </xf>
    <xf numFmtId="3" fontId="0" fillId="0" borderId="1" xfId="0" applyNumberFormat="1" applyBorder="1" applyAlignment="1">
      <alignment horizontal="left"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Q28"/>
  <sheetViews>
    <sheetView tabSelected="1" topLeftCell="D9" workbookViewId="0">
      <selection activeCell="F7" sqref="F7:G9"/>
    </sheetView>
  </sheetViews>
  <sheetFormatPr defaultRowHeight="15"/>
  <cols>
    <col min="1" max="1" width="0.85546875" customWidth="1"/>
    <col min="2" max="2" width="8.42578125" customWidth="1"/>
    <col min="3" max="3" width="25.140625" bestFit="1" customWidth="1"/>
    <col min="4" max="4" width="92.85546875" customWidth="1"/>
    <col min="5" max="5" width="4.5703125" customWidth="1"/>
    <col min="6" max="7" width="7.5703125" bestFit="1" customWidth="1"/>
    <col min="8" max="8" width="16.28515625" customWidth="1"/>
    <col min="9" max="9" width="14.85546875" customWidth="1"/>
    <col min="10" max="10" width="16" customWidth="1"/>
    <col min="11" max="11" width="3.28515625" customWidth="1"/>
  </cols>
  <sheetData>
    <row r="1" spans="1:17">
      <c r="J1" s="17" t="s">
        <v>12</v>
      </c>
    </row>
    <row r="2" spans="1:17">
      <c r="B2" s="35" t="s">
        <v>6</v>
      </c>
      <c r="C2" s="35"/>
      <c r="D2" s="35"/>
      <c r="E2" s="35"/>
      <c r="F2" s="35"/>
      <c r="G2" s="35"/>
      <c r="H2" s="35"/>
      <c r="I2" s="35"/>
      <c r="J2" s="35"/>
    </row>
    <row r="3" spans="1:17">
      <c r="B3" t="s">
        <v>2</v>
      </c>
      <c r="C3" s="10"/>
      <c r="D3" s="16" t="s">
        <v>19</v>
      </c>
      <c r="J3" s="12" t="s">
        <v>29</v>
      </c>
      <c r="K3" s="6"/>
    </row>
    <row r="4" spans="1:17">
      <c r="B4" s="38" t="s">
        <v>0</v>
      </c>
      <c r="C4" s="38" t="s">
        <v>14</v>
      </c>
      <c r="D4" s="38" t="s">
        <v>1</v>
      </c>
      <c r="E4" s="38" t="s">
        <v>41</v>
      </c>
      <c r="F4" s="39" t="s">
        <v>7</v>
      </c>
      <c r="G4" s="39"/>
      <c r="H4" s="44" t="s">
        <v>9</v>
      </c>
      <c r="I4" s="42" t="s">
        <v>10</v>
      </c>
      <c r="J4" s="41" t="s">
        <v>15</v>
      </c>
      <c r="K4" s="6"/>
    </row>
    <row r="5" spans="1:17" s="5" customFormat="1" ht="48.75" customHeight="1">
      <c r="B5" s="38"/>
      <c r="C5" s="38"/>
      <c r="D5" s="38"/>
      <c r="E5" s="38"/>
      <c r="F5" s="4" t="s">
        <v>8</v>
      </c>
      <c r="G5" s="4" t="s">
        <v>13</v>
      </c>
      <c r="H5" s="45"/>
      <c r="I5" s="43"/>
      <c r="J5" s="41"/>
    </row>
    <row r="6" spans="1:17">
      <c r="B6" s="1">
        <v>1</v>
      </c>
      <c r="C6" s="1">
        <v>2</v>
      </c>
      <c r="D6" s="1">
        <v>3</v>
      </c>
      <c r="E6" s="1">
        <v>4</v>
      </c>
      <c r="F6" s="9">
        <v>5</v>
      </c>
      <c r="G6" s="1">
        <v>6</v>
      </c>
      <c r="H6" s="9">
        <v>7</v>
      </c>
      <c r="I6" s="9">
        <v>8</v>
      </c>
      <c r="J6" s="9">
        <v>9</v>
      </c>
    </row>
    <row r="7" spans="1:17" ht="62.25" customHeight="1">
      <c r="A7" s="12"/>
      <c r="B7" s="11">
        <v>1</v>
      </c>
      <c r="C7" s="2" t="s">
        <v>25</v>
      </c>
      <c r="D7" s="2" t="s">
        <v>42</v>
      </c>
      <c r="E7" s="7" t="s">
        <v>26</v>
      </c>
      <c r="F7" s="50">
        <v>100</v>
      </c>
      <c r="G7" s="50">
        <v>100</v>
      </c>
      <c r="H7" s="8">
        <v>5100</v>
      </c>
      <c r="I7" s="8">
        <v>510000</v>
      </c>
      <c r="J7" s="25">
        <f>I7*1.18</f>
        <v>601800</v>
      </c>
      <c r="K7" s="12"/>
    </row>
    <row r="8" spans="1:17" ht="60">
      <c r="A8" s="12"/>
      <c r="B8" s="11">
        <v>2</v>
      </c>
      <c r="C8" s="2" t="s">
        <v>27</v>
      </c>
      <c r="D8" s="2" t="s">
        <v>43</v>
      </c>
      <c r="E8" s="7" t="s">
        <v>26</v>
      </c>
      <c r="F8" s="50">
        <v>25</v>
      </c>
      <c r="G8" s="50">
        <v>25</v>
      </c>
      <c r="H8" s="8">
        <v>6800</v>
      </c>
      <c r="I8" s="8">
        <v>170000</v>
      </c>
      <c r="J8" s="25">
        <f t="shared" ref="J8:J9" si="0">I8*1.18</f>
        <v>200600</v>
      </c>
      <c r="K8" s="12"/>
    </row>
    <row r="9" spans="1:17" s="12" customFormat="1" ht="165">
      <c r="B9" s="11">
        <v>3</v>
      </c>
      <c r="C9" s="2" t="s">
        <v>28</v>
      </c>
      <c r="D9" s="2" t="s">
        <v>44</v>
      </c>
      <c r="E9" s="7" t="s">
        <v>26</v>
      </c>
      <c r="F9" s="50">
        <v>100</v>
      </c>
      <c r="G9" s="50">
        <v>100</v>
      </c>
      <c r="H9" s="8">
        <v>3750</v>
      </c>
      <c r="I9" s="8">
        <v>375000</v>
      </c>
      <c r="J9" s="25">
        <f t="shared" si="0"/>
        <v>442500</v>
      </c>
    </row>
    <row r="10" spans="1:17" s="12" customFormat="1">
      <c r="B10" s="20"/>
      <c r="C10" s="13"/>
      <c r="D10" s="13"/>
      <c r="E10" s="14"/>
      <c r="F10" s="14"/>
      <c r="G10" s="14"/>
      <c r="H10" s="14"/>
      <c r="I10" s="23">
        <f>SUM($I$7:$I$9)</f>
        <v>1055000</v>
      </c>
      <c r="J10" s="24">
        <f>SUM(J7:J9)</f>
        <v>1244900</v>
      </c>
    </row>
    <row r="11" spans="1:17">
      <c r="A11" s="12"/>
      <c r="B11" s="18"/>
      <c r="C11" s="19"/>
      <c r="D11" s="19"/>
      <c r="E11" s="18"/>
      <c r="F11" s="18"/>
      <c r="G11" s="18"/>
      <c r="H11" s="18"/>
      <c r="I11" s="18" t="s">
        <v>11</v>
      </c>
      <c r="J11" s="15">
        <f>I10*0.18</f>
        <v>189900</v>
      </c>
      <c r="K11" s="12"/>
    </row>
    <row r="12" spans="1:17">
      <c r="A12" s="12"/>
      <c r="B12" s="36" t="s">
        <v>34</v>
      </c>
      <c r="C12" s="36"/>
      <c r="D12" s="36"/>
      <c r="E12" s="36"/>
      <c r="F12" s="36"/>
      <c r="G12" s="36"/>
      <c r="H12" s="36"/>
      <c r="I12" s="36"/>
      <c r="J12" s="36"/>
      <c r="K12" s="12"/>
    </row>
    <row r="13" spans="1:17" ht="16.5" customHeight="1">
      <c r="B13" s="36" t="s">
        <v>3</v>
      </c>
      <c r="C13" s="36"/>
      <c r="D13" s="36"/>
      <c r="E13" s="36"/>
      <c r="F13" s="36"/>
      <c r="G13" s="36"/>
      <c r="H13" s="36"/>
      <c r="I13" s="36"/>
      <c r="J13" s="36"/>
      <c r="L13" s="3"/>
      <c r="M13" s="3"/>
      <c r="N13" s="3"/>
      <c r="O13" s="3"/>
      <c r="P13" s="3"/>
    </row>
    <row r="14" spans="1:17">
      <c r="B14" s="49" t="s">
        <v>32</v>
      </c>
      <c r="C14" s="49"/>
      <c r="D14" s="37" t="s">
        <v>30</v>
      </c>
      <c r="E14" s="37"/>
      <c r="F14" s="37"/>
      <c r="G14" s="37"/>
      <c r="H14" s="37"/>
      <c r="I14" s="37"/>
      <c r="J14" s="37"/>
    </row>
    <row r="15" spans="1:17" ht="32.1" customHeight="1">
      <c r="B15" s="29" t="s">
        <v>33</v>
      </c>
      <c r="C15" s="30"/>
      <c r="D15" s="40" t="s">
        <v>5</v>
      </c>
      <c r="E15" s="40"/>
      <c r="F15" s="40"/>
      <c r="G15" s="40"/>
      <c r="H15" s="40"/>
      <c r="I15" s="40"/>
      <c r="J15" s="40"/>
      <c r="K15" s="3"/>
    </row>
    <row r="16" spans="1:17" s="12" customFormat="1" ht="96" customHeight="1">
      <c r="B16" s="49" t="s">
        <v>4</v>
      </c>
      <c r="C16" s="49"/>
      <c r="D16" s="33" t="s">
        <v>31</v>
      </c>
      <c r="E16" s="33"/>
      <c r="F16" s="33"/>
      <c r="G16" s="33"/>
      <c r="H16" s="33"/>
      <c r="I16" s="33"/>
      <c r="J16" s="33"/>
      <c r="K16" s="27"/>
      <c r="L16" s="27"/>
      <c r="M16" s="26"/>
      <c r="N16" s="26"/>
      <c r="O16" s="26"/>
      <c r="P16" s="26"/>
      <c r="Q16" s="26"/>
    </row>
    <row r="17" spans="2:13">
      <c r="B17" s="47" t="s">
        <v>37</v>
      </c>
      <c r="C17" s="48"/>
      <c r="D17" s="46" t="s">
        <v>36</v>
      </c>
      <c r="E17" s="37"/>
      <c r="F17" s="37"/>
      <c r="G17" s="37"/>
      <c r="H17" s="37"/>
      <c r="I17" s="37"/>
      <c r="J17" s="37"/>
      <c r="K17" s="20"/>
      <c r="L17" s="20"/>
      <c r="M17" s="20"/>
    </row>
    <row r="18" spans="2:13" ht="15" customHeight="1">
      <c r="B18" s="32" t="s">
        <v>35</v>
      </c>
      <c r="C18" s="32"/>
      <c r="D18" s="34" t="s">
        <v>45</v>
      </c>
      <c r="E18" s="34"/>
      <c r="F18" s="34"/>
      <c r="G18" s="34"/>
      <c r="H18" s="34"/>
      <c r="I18" s="34"/>
      <c r="J18" s="34"/>
      <c r="K18" s="28"/>
      <c r="L18" s="28"/>
      <c r="M18" s="20"/>
    </row>
    <row r="19" spans="2:13" s="12" customFormat="1" ht="15" customHeight="1">
      <c r="B19" s="32"/>
      <c r="C19" s="32"/>
      <c r="D19" s="34"/>
      <c r="E19" s="34"/>
      <c r="F19" s="34"/>
      <c r="G19" s="34"/>
      <c r="H19" s="34"/>
      <c r="I19" s="34"/>
      <c r="J19" s="34"/>
      <c r="K19" s="28"/>
      <c r="L19" s="28"/>
      <c r="M19" s="20"/>
    </row>
    <row r="20" spans="2:13" s="12" customFormat="1" ht="6" customHeight="1">
      <c r="B20" s="32"/>
      <c r="C20" s="32"/>
      <c r="D20" s="34"/>
      <c r="E20" s="34"/>
      <c r="F20" s="34"/>
      <c r="G20" s="34"/>
      <c r="H20" s="34"/>
      <c r="I20" s="34"/>
      <c r="J20" s="34"/>
      <c r="K20" s="28"/>
      <c r="L20" s="28"/>
      <c r="M20" s="20"/>
    </row>
    <row r="21" spans="2:13" ht="15" customHeight="1"/>
    <row r="22" spans="2:13" ht="15" customHeight="1">
      <c r="B22" t="s">
        <v>38</v>
      </c>
      <c r="C22" s="6" t="s">
        <v>39</v>
      </c>
      <c r="D22" s="31" t="s">
        <v>40</v>
      </c>
    </row>
    <row r="23" spans="2:13" ht="15" customHeight="1">
      <c r="C23" s="6"/>
    </row>
    <row r="24" spans="2:13">
      <c r="C24" s="6"/>
    </row>
    <row r="28" spans="2:13">
      <c r="H28" t="s">
        <v>46</v>
      </c>
    </row>
  </sheetData>
  <mergeCells count="20">
    <mergeCell ref="B12:J12"/>
    <mergeCell ref="B17:C17"/>
    <mergeCell ref="B16:C16"/>
    <mergeCell ref="B14:C14"/>
    <mergeCell ref="B18:C20"/>
    <mergeCell ref="D16:J16"/>
    <mergeCell ref="D18:J20"/>
    <mergeCell ref="B2:J2"/>
    <mergeCell ref="B13:J13"/>
    <mergeCell ref="D14:J14"/>
    <mergeCell ref="B4:B5"/>
    <mergeCell ref="C4:C5"/>
    <mergeCell ref="D4:D5"/>
    <mergeCell ref="E4:E5"/>
    <mergeCell ref="F4:G4"/>
    <mergeCell ref="D15:J15"/>
    <mergeCell ref="J4:J5"/>
    <mergeCell ref="I4:I5"/>
    <mergeCell ref="H4:H5"/>
    <mergeCell ref="D17:J17"/>
  </mergeCells>
  <pageMargins left="0.78740157480314965" right="0.39370078740157483" top="0.78740157480314965" bottom="0.39370078740157483" header="0.31496062992125984" footer="0.31496062992125984"/>
  <pageSetup paperSize="9" scale="69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N6"/>
  <sheetViews>
    <sheetView workbookViewId="0">
      <selection activeCell="A30013" sqref="A30013:O30014"/>
    </sheetView>
  </sheetViews>
  <sheetFormatPr defaultRowHeight="15"/>
  <sheetData>
    <row r="5" spans="1:14">
      <c r="A5" s="21" t="s">
        <v>16</v>
      </c>
      <c r="B5" t="e">
        <f>XLR_ERRNAME</f>
        <v>#NAME?</v>
      </c>
    </row>
    <row r="6" spans="1:14">
      <c r="A6" t="s">
        <v>17</v>
      </c>
      <c r="B6">
        <v>4240</v>
      </c>
      <c r="C6" s="22" t="s">
        <v>18</v>
      </c>
      <c r="D6">
        <v>1424</v>
      </c>
      <c r="E6" s="22" t="s">
        <v>19</v>
      </c>
      <c r="F6" s="22" t="s">
        <v>20</v>
      </c>
      <c r="G6" s="22" t="s">
        <v>21</v>
      </c>
      <c r="H6" s="22" t="s">
        <v>21</v>
      </c>
      <c r="I6" s="22" t="s">
        <v>21</v>
      </c>
      <c r="J6" s="22" t="s">
        <v>19</v>
      </c>
      <c r="K6" s="22" t="s">
        <v>22</v>
      </c>
      <c r="L6" s="22" t="s">
        <v>23</v>
      </c>
      <c r="M6" s="22" t="s">
        <v>24</v>
      </c>
      <c r="N6" s="22" t="s">
        <v>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Бадьина Лилия Альбертовна</dc:creator>
  <cp:lastModifiedBy>e.farrahova</cp:lastModifiedBy>
  <cp:lastPrinted>2014-02-19T04:07:11Z</cp:lastPrinted>
  <dcterms:created xsi:type="dcterms:W3CDTF">2013-12-19T08:11:42Z</dcterms:created>
  <dcterms:modified xsi:type="dcterms:W3CDTF">2014-02-28T06:11:24Z</dcterms:modified>
</cp:coreProperties>
</file>